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always" codeName="DieseArbeitsmappe"/>
  <mc:AlternateContent xmlns:mc="http://schemas.openxmlformats.org/markup-compatibility/2006">
    <mc:Choice Requires="x15">
      <x15ac:absPath xmlns:x15ac="http://schemas.microsoft.com/office/spreadsheetml/2010/11/ac" url="I:\BAUAMT\Anschlußbeitrag Berechnung Kanal und Wasser\Retention\"/>
    </mc:Choice>
  </mc:AlternateContent>
  <xr:revisionPtr revIDLastSave="0" documentId="8_{F5C99E6C-0DEB-4395-9DE8-2559FF1D3CF6}" xr6:coauthVersionLast="46" xr6:coauthVersionMax="46" xr10:uidLastSave="{00000000-0000-0000-0000-000000000000}"/>
  <bookViews>
    <workbookView xWindow="38280" yWindow="-120" windowWidth="38640" windowHeight="21240" tabRatio="712" xr2:uid="{00000000-000D-0000-FFFF-FFFF00000000}"/>
  </bookViews>
  <sheets>
    <sheet name="V Retention 5 jährlicher Regen" sheetId="14" r:id="rId1"/>
    <sheet name="Modul1" sheetId="6" state="veryHidden" r:id="rId2"/>
    <sheet name="Modul2" sheetId="7" state="veryHidden" r:id="rId3"/>
  </sheets>
  <definedNames>
    <definedName name="Antragsteller1">#REF!</definedName>
    <definedName name="Antragsteller2">#REF!</definedName>
    <definedName name="GeZo_BWW">#REF!</definedName>
    <definedName name="GeZoBWW">#REF!</definedName>
    <definedName name="GW_SZ">#REF!</definedName>
    <definedName name="GWSZ">#REF!</definedName>
    <definedName name="GWSZ1">#REF!</definedName>
    <definedName name="GZ_WuL">#REF!</definedName>
    <definedName name="GZWuL">#REF!</definedName>
    <definedName name="Ort">#REF!</definedName>
    <definedName name="Straße">#REF!</definedName>
    <definedName name="TWS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14" l="1"/>
  <c r="E26" i="14"/>
  <c r="E27" i="14" s="1"/>
  <c r="E55" i="14"/>
  <c r="B46" i="14" l="1"/>
  <c r="E42" i="14"/>
  <c r="F39" i="14"/>
  <c r="F38" i="14"/>
  <c r="F37" i="14"/>
  <c r="F36" i="14"/>
  <c r="F35" i="14"/>
  <c r="F34" i="14"/>
  <c r="F33" i="14"/>
  <c r="A32" i="14"/>
  <c r="F24" i="14"/>
  <c r="F23" i="14"/>
  <c r="F22" i="14"/>
  <c r="F21" i="14"/>
  <c r="F19" i="14"/>
  <c r="F18" i="14"/>
  <c r="F26" i="14" l="1"/>
  <c r="F27" i="14" s="1"/>
  <c r="D29" i="14" s="1"/>
  <c r="F41" i="14"/>
  <c r="F42" i="14" s="1"/>
  <c r="D44" i="14" l="1"/>
  <c r="D49" i="14" s="1"/>
</calcChain>
</file>

<file path=xl/sharedStrings.xml><?xml version="1.0" encoding="utf-8"?>
<sst xmlns="http://schemas.openxmlformats.org/spreadsheetml/2006/main" count="72" uniqueCount="64">
  <si>
    <t>Fläche</t>
  </si>
  <si>
    <t>m³</t>
  </si>
  <si>
    <t>m²</t>
  </si>
  <si>
    <t>Bauverfahren:</t>
  </si>
  <si>
    <t>Bauwerber:</t>
  </si>
  <si>
    <t>Die</t>
  </si>
  <si>
    <t>red. Fläche</t>
  </si>
  <si>
    <t>Schrägdach (Dachfläche incl. Vordach)</t>
  </si>
  <si>
    <t>Metall, Glas, Faserzement</t>
  </si>
  <si>
    <t>Ziegel, Dachpappe</t>
  </si>
  <si>
    <t>Flachdach (Dachfläche incl. Vordach)</t>
  </si>
  <si>
    <t>mit Folie</t>
  </si>
  <si>
    <t>mit Kiesauflage</t>
  </si>
  <si>
    <t>humusiert &lt; 10 cm</t>
  </si>
  <si>
    <t>humusiert ab 10 cm</t>
  </si>
  <si>
    <t>überbaute Fläche gemäß Kanalordnung:</t>
  </si>
  <si>
    <t>Asphalt, Beton</t>
  </si>
  <si>
    <t xml:space="preserve">Pflaster mit dichten Fugen </t>
  </si>
  <si>
    <t>fester Kiesbelag</t>
  </si>
  <si>
    <t>Pflaster mit offenen Fugen</t>
  </si>
  <si>
    <t>Schotterrasen</t>
  </si>
  <si>
    <t>Sickersteine</t>
  </si>
  <si>
    <t>Rasengittersteine</t>
  </si>
  <si>
    <t>befestigte Fläche gemäß Kanalordnung</t>
  </si>
  <si>
    <t>Wiese, Rasen</t>
  </si>
  <si>
    <t>Fläche in ha</t>
  </si>
  <si>
    <t>Bauteil</t>
  </si>
  <si>
    <t>Gebäude Bauwerk</t>
  </si>
  <si>
    <t>Gebäude</t>
  </si>
  <si>
    <t>Kürzel</t>
  </si>
  <si>
    <t>A</t>
  </si>
  <si>
    <t>K</t>
  </si>
  <si>
    <t>SR</t>
  </si>
  <si>
    <t>SiS</t>
  </si>
  <si>
    <t>RaGi</t>
  </si>
  <si>
    <t>Kanalplan</t>
  </si>
  <si>
    <t>Größe:</t>
  </si>
  <si>
    <t>Stempel</t>
  </si>
  <si>
    <t>für die Richtigkeit</t>
  </si>
  <si>
    <t>, am</t>
  </si>
  <si>
    <t>Berechnung und Planverfasser Hauskanalisation</t>
  </si>
  <si>
    <t>Gemäß eine aktuellen Empfehlung der Abt Wasserwirtschaft sollte der Rückhalt eines 5-jährlichen Regens mit 268 l/s.ha Intensität für 15 Min sichergestellt werden. Für 100 m² abflusswirksame Fläche ergibt das ca 2,39 m³ Rückhaltevolumen. Der Drosselabfluss ist mit 15 l/s.ha zu bemessen. Dies entspricht für 100 m²  Fläche ca 0,15 l/s und wäre bei kleinen Drosselwassermengen mittels Drossel einzurichten - &gt; In der Regel ergibt sich ein Drosselquerschnitt von 20 mm.</t>
  </si>
  <si>
    <t>Ergänzung Baubeschreibung</t>
  </si>
  <si>
    <r>
      <t xml:space="preserve">davon Ableitung in Ortskanal </t>
    </r>
    <r>
      <rPr>
        <vertAlign val="subscript"/>
        <sz val="10"/>
        <rFont val="Tahoma"/>
        <family val="2"/>
      </rPr>
      <t>(SW-, RW-Kanal, Straßenentwässerung, öffentlicher Bach)</t>
    </r>
  </si>
  <si>
    <t>Objektadresse:</t>
  </si>
  <si>
    <t xml:space="preserve">Aufgrund der steigenden Regenereignisse in Bezug auf Anzahl und Menge gilt prinzipell  (Stand der Technik) , dass Tagwässer nur mehr verzögert in Bäche und Kanäle abgeleitet werden dürfen! </t>
  </si>
  <si>
    <t>Felder ausfüllen und die entsprechenden Flächen in m² eintragen</t>
  </si>
  <si>
    <t>Tagwasser Bemessungstabelle für die Berechnung der Volumen für ein Rückehaltebauwerk (Retention)</t>
  </si>
  <si>
    <r>
      <t xml:space="preserve">Ableitung in Ortskanal </t>
    </r>
    <r>
      <rPr>
        <vertAlign val="subscript"/>
        <sz val="10"/>
        <rFont val="Tahoma"/>
        <family val="2"/>
      </rPr>
      <t>(SW-, RW-Kanal, Straßenentwässerung, öffentlicher Bach)</t>
    </r>
  </si>
  <si>
    <t>Abflussbeiwert</t>
  </si>
  <si>
    <t>In diesem sind die gesamten Leitungsführungen (Trinkwasseranschluss, Schmutzwasser- und alle Dachwasserleitungen, Drainageleitungen) und Einbauten (insbesondere Schächte, Mulden, Rinnen, Sickerschächte, Retentionsanlagen ua) mit der ausgeführten Dimensionierung wie Material, Querschnitte, Volumina, Tiefen darzustellen. Bei den befestigten Flächen sind Materialisierung und Neigungen mit den Flächen einzutragen.
Es muss klar erkennbar sein, wo bzw. wie die Niederschlagswässer dieser Flächen abgeleitet werden.
Sollte eine reine Versickerung geplant sein, sind die Anlagen und deren Größe nach geologischen Verhältnissen zu berechnen.</t>
  </si>
  <si>
    <t>Anlage zur Berechnung:</t>
  </si>
  <si>
    <t>Mit diesem Berechnungsformular kann einfach die erforderlichen Volumen der Anlagen berechnet werden.</t>
  </si>
  <si>
    <r>
      <rPr>
        <b/>
        <sz val="12"/>
        <rFont val="Tahoma"/>
        <family val="2"/>
      </rPr>
      <t>befestigte Flächen</t>
    </r>
    <r>
      <rPr>
        <sz val="10"/>
        <rFont val="Tahoma"/>
        <family val="2"/>
      </rPr>
      <t xml:space="preserve"> wie Straßen, Plätze, Parkflächen ua</t>
    </r>
  </si>
  <si>
    <r>
      <t xml:space="preserve">Erforderliches Retentionsvolumen </t>
    </r>
    <r>
      <rPr>
        <sz val="12"/>
        <rFont val="Tahoma"/>
        <family val="2"/>
      </rPr>
      <t>für einen Drossel- oder Sickerschacht</t>
    </r>
    <r>
      <rPr>
        <b/>
        <sz val="12"/>
        <rFont val="Tahoma"/>
        <family val="2"/>
      </rPr>
      <t>:</t>
    </r>
  </si>
  <si>
    <r>
      <t xml:space="preserve">V </t>
    </r>
    <r>
      <rPr>
        <vertAlign val="subscript"/>
        <sz val="16"/>
        <rFont val="Tahoma"/>
        <family val="2"/>
      </rPr>
      <t>befestigte Flächen</t>
    </r>
    <r>
      <rPr>
        <b/>
        <sz val="16"/>
        <rFont val="Tahoma"/>
        <family val="2"/>
      </rPr>
      <t xml:space="preserve"> =</t>
    </r>
  </si>
  <si>
    <r>
      <t xml:space="preserve">V </t>
    </r>
    <r>
      <rPr>
        <vertAlign val="subscript"/>
        <sz val="16"/>
        <rFont val="Tahoma"/>
        <family val="2"/>
      </rPr>
      <t>Dachflächen</t>
    </r>
    <r>
      <rPr>
        <b/>
        <sz val="16"/>
        <rFont val="Tahoma"/>
        <family val="2"/>
      </rPr>
      <t xml:space="preserve"> =</t>
    </r>
  </si>
  <si>
    <r>
      <t xml:space="preserve">gesamt erforderliches Retentionsvolumen </t>
    </r>
    <r>
      <rPr>
        <sz val="12"/>
        <rFont val="Tahoma"/>
        <family val="2"/>
      </rPr>
      <t>für einen Drossel- oder Sickerschacht</t>
    </r>
    <r>
      <rPr>
        <b/>
        <sz val="12"/>
        <rFont val="Tahoma"/>
        <family val="2"/>
      </rPr>
      <t>:</t>
    </r>
  </si>
  <si>
    <r>
      <t xml:space="preserve">V </t>
    </r>
    <r>
      <rPr>
        <vertAlign val="subscript"/>
        <sz val="14"/>
        <rFont val="Tahoma"/>
        <family val="2"/>
      </rPr>
      <t>gesamt</t>
    </r>
    <r>
      <rPr>
        <b/>
        <sz val="14"/>
        <rFont val="Tahoma"/>
        <family val="2"/>
      </rPr>
      <t xml:space="preserve"> =</t>
    </r>
  </si>
  <si>
    <r>
      <t xml:space="preserve">Berechnung auf ein 5-jähriges 15 min Regenereignis.
</t>
    </r>
    <r>
      <rPr>
        <sz val="10"/>
        <rFont val="Tahoma"/>
        <family val="2"/>
      </rPr>
      <t xml:space="preserve">Berechnung gemäß Vorgaben der OIB und Önorm in Zusammenarbeitet mit der Wasserwirtschaft des Landes Vlbg </t>
    </r>
  </si>
  <si>
    <r>
      <t>P</t>
    </r>
    <r>
      <rPr>
        <vertAlign val="subscript"/>
        <sz val="8"/>
        <rFont val="Tahoma"/>
        <family val="2"/>
      </rPr>
      <t>diF</t>
    </r>
  </si>
  <si>
    <r>
      <t>P</t>
    </r>
    <r>
      <rPr>
        <vertAlign val="subscript"/>
        <sz val="8"/>
        <rFont val="Tahoma"/>
        <family val="2"/>
      </rPr>
      <t>oF</t>
    </r>
  </si>
  <si>
    <t>GstNr.:</t>
  </si>
  <si>
    <t>grauen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</si>
</sst>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7" x14ac:knownFonts="1">
    <font>
      <sz val="10"/>
      <name val="Arial"/>
    </font>
    <font>
      <sz val="10"/>
      <name val="Arial"/>
      <family val="2"/>
    </font>
    <font>
      <sz val="10"/>
      <name val="Times New Roman"/>
      <family val="1"/>
    </font>
    <font>
      <sz val="8"/>
      <name val="Tahoma"/>
      <family val="2"/>
    </font>
    <font>
      <sz val="10"/>
      <name val="Tahoma"/>
      <family val="2"/>
    </font>
    <font>
      <b/>
      <sz val="12"/>
      <name val="Tahoma"/>
      <family val="2"/>
    </font>
    <font>
      <sz val="12"/>
      <name val="Tahoma"/>
      <family val="2"/>
    </font>
    <font>
      <sz val="14"/>
      <name val="Tahoma"/>
      <family val="2"/>
    </font>
    <font>
      <b/>
      <sz val="10"/>
      <name val="Tahoma"/>
      <family val="2"/>
    </font>
    <font>
      <i/>
      <sz val="10"/>
      <name val="Tahoma"/>
      <family val="2"/>
    </font>
    <font>
      <i/>
      <sz val="8"/>
      <name val="Tahoma"/>
      <family val="2"/>
    </font>
    <font>
      <vertAlign val="subscript"/>
      <sz val="10"/>
      <name val="Tahoma"/>
      <family val="2"/>
    </font>
    <font>
      <sz val="11"/>
      <color rgb="FF006100"/>
      <name val="Calibri"/>
      <family val="2"/>
      <scheme val="minor"/>
    </font>
    <font>
      <sz val="16"/>
      <name val="Tahoma"/>
      <family val="2"/>
    </font>
    <font>
      <sz val="18"/>
      <name val="Tahoma"/>
      <family val="2"/>
    </font>
    <font>
      <sz val="11"/>
      <name val="Tahoma"/>
      <family val="2"/>
    </font>
    <font>
      <b/>
      <sz val="12"/>
      <color rgb="FFC00000"/>
      <name val="Tahoma"/>
      <family val="2"/>
    </font>
    <font>
      <b/>
      <sz val="14"/>
      <color rgb="FFC00000"/>
      <name val="Tahoma"/>
      <family val="2"/>
    </font>
    <font>
      <sz val="14"/>
      <color rgb="FFC00000"/>
      <name val="Tahoma"/>
      <family val="2"/>
    </font>
    <font>
      <b/>
      <sz val="12"/>
      <color theme="8" tint="-0.499984740745262"/>
      <name val="Tahoma"/>
      <family val="2"/>
    </font>
    <font>
      <b/>
      <sz val="10"/>
      <color theme="8" tint="-0.499984740745262"/>
      <name val="Tahoma"/>
      <family val="2"/>
    </font>
    <font>
      <b/>
      <sz val="16"/>
      <name val="Tahoma"/>
      <family val="2"/>
    </font>
    <font>
      <sz val="9"/>
      <name val="Tahoma"/>
      <family val="2"/>
    </font>
    <font>
      <vertAlign val="subscript"/>
      <sz val="16"/>
      <name val="Tahoma"/>
      <family val="2"/>
    </font>
    <font>
      <b/>
      <sz val="14"/>
      <name val="Tahoma"/>
      <family val="2"/>
    </font>
    <font>
      <vertAlign val="subscript"/>
      <sz val="14"/>
      <name val="Tahoma"/>
      <family val="2"/>
    </font>
    <font>
      <vertAlign val="subscript"/>
      <sz val="8"/>
      <name val="Tahoma"/>
      <family val="2"/>
    </font>
  </fonts>
  <fills count="4">
    <fill>
      <patternFill patternType="none"/>
    </fill>
    <fill>
      <patternFill patternType="gray125"/>
    </fill>
    <fill>
      <patternFill patternType="solid">
        <fgColor rgb="FFC6EFCE"/>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5">
    <xf numFmtId="0" fontId="0" fillId="0" borderId="0"/>
    <xf numFmtId="0" fontId="1" fillId="0" borderId="0"/>
    <xf numFmtId="0" fontId="12" fillId="2" borderId="0" applyNumberFormat="0" applyBorder="0" applyAlignment="0" applyProtection="0"/>
    <xf numFmtId="0" fontId="2" fillId="0" borderId="0"/>
    <xf numFmtId="0" fontId="1" fillId="0" borderId="0"/>
  </cellStyleXfs>
  <cellXfs count="116">
    <xf numFmtId="0" fontId="0" fillId="0" borderId="0" xfId="0"/>
    <xf numFmtId="0" fontId="1" fillId="0" borderId="0" xfId="1"/>
    <xf numFmtId="0" fontId="1" fillId="0" borderId="0" xfId="1" applyAlignment="1">
      <alignment vertical="center"/>
    </xf>
    <xf numFmtId="0" fontId="1" fillId="0" borderId="0" xfId="1" applyProtection="1"/>
    <xf numFmtId="0" fontId="4" fillId="0" borderId="0" xfId="1" applyFont="1" applyProtection="1"/>
    <xf numFmtId="3" fontId="9" fillId="0" borderId="0" xfId="1" applyNumberFormat="1" applyFont="1" applyAlignment="1" applyProtection="1">
      <alignment horizontal="left" vertical="center"/>
    </xf>
    <xf numFmtId="0" fontId="1" fillId="0" borderId="0" xfId="1" applyAlignment="1" applyProtection="1">
      <alignment vertical="center"/>
    </xf>
    <xf numFmtId="0" fontId="6" fillId="0" borderId="0" xfId="1" applyFont="1" applyAlignment="1" applyProtection="1">
      <alignment vertical="center"/>
    </xf>
    <xf numFmtId="0" fontId="4" fillId="0" borderId="0" xfId="1" applyFont="1" applyAlignment="1" applyProtection="1">
      <alignment horizontal="right" vertical="center"/>
    </xf>
    <xf numFmtId="0" fontId="15" fillId="0" borderId="0" xfId="1" applyFont="1" applyAlignment="1" applyProtection="1">
      <alignment vertical="center"/>
    </xf>
    <xf numFmtId="0" fontId="14" fillId="0" borderId="0" xfId="1" applyFont="1" applyAlignment="1" applyProtection="1">
      <alignment horizontal="center" vertical="center"/>
    </xf>
    <xf numFmtId="0" fontId="6" fillId="0" borderId="0" xfId="1" applyFont="1" applyAlignment="1" applyProtection="1">
      <alignment horizontal="right" vertical="center"/>
    </xf>
    <xf numFmtId="0" fontId="7" fillId="0" borderId="0" xfId="1" applyFont="1" applyAlignment="1" applyProtection="1">
      <alignment vertical="center"/>
    </xf>
    <xf numFmtId="0" fontId="19" fillId="0" borderId="14" xfId="1" applyFont="1" applyFill="1" applyBorder="1" applyAlignment="1" applyProtection="1">
      <alignment horizontal="left" vertical="center"/>
    </xf>
    <xf numFmtId="0" fontId="8" fillId="0" borderId="15" xfId="1" applyFont="1" applyFill="1" applyBorder="1" applyAlignment="1" applyProtection="1">
      <alignment horizontal="center" vertical="center"/>
    </xf>
    <xf numFmtId="0" fontId="8" fillId="0" borderId="16" xfId="1" applyFont="1" applyFill="1" applyBorder="1" applyAlignment="1" applyProtection="1">
      <alignment horizontal="center" vertical="center"/>
    </xf>
    <xf numFmtId="0" fontId="20" fillId="0" borderId="9" xfId="1" applyFont="1" applyFill="1" applyBorder="1" applyAlignment="1" applyProtection="1">
      <alignment vertical="center"/>
    </xf>
    <xf numFmtId="0" fontId="8" fillId="0" borderId="4" xfId="1" applyFont="1" applyFill="1" applyBorder="1" applyAlignment="1" applyProtection="1">
      <alignment horizontal="center" vertical="center"/>
    </xf>
    <xf numFmtId="0" fontId="8" fillId="0" borderId="18" xfId="1" applyFont="1" applyFill="1" applyBorder="1" applyAlignment="1" applyProtection="1">
      <alignment horizontal="center" vertical="center"/>
    </xf>
    <xf numFmtId="0" fontId="10" fillId="0" borderId="20" xfId="1" applyFont="1" applyBorder="1" applyAlignment="1" applyProtection="1">
      <alignment horizontal="center" vertical="center"/>
    </xf>
    <xf numFmtId="0" fontId="4" fillId="0" borderId="10" xfId="1" applyFont="1" applyBorder="1" applyAlignment="1" applyProtection="1">
      <alignment vertical="center"/>
    </xf>
    <xf numFmtId="2" fontId="4" fillId="0" borderId="10" xfId="1" applyNumberFormat="1" applyFont="1" applyBorder="1" applyAlignment="1" applyProtection="1">
      <alignment horizontal="center" vertical="center"/>
    </xf>
    <xf numFmtId="164" fontId="4" fillId="0" borderId="21" xfId="1" applyNumberFormat="1" applyFont="1" applyFill="1" applyBorder="1" applyAlignment="1" applyProtection="1">
      <alignment horizontal="center" vertical="center"/>
    </xf>
    <xf numFmtId="0" fontId="4" fillId="0" borderId="23" xfId="1" applyFont="1" applyFill="1" applyBorder="1" applyAlignment="1" applyProtection="1">
      <alignment vertical="center"/>
    </xf>
    <xf numFmtId="0" fontId="4" fillId="0" borderId="2" xfId="1" applyFont="1" applyFill="1" applyBorder="1" applyAlignment="1" applyProtection="1">
      <alignment vertical="center"/>
    </xf>
    <xf numFmtId="2" fontId="4" fillId="0" borderId="2" xfId="1" applyNumberFormat="1" applyFont="1" applyFill="1" applyBorder="1" applyAlignment="1" applyProtection="1">
      <alignment horizontal="right" vertical="center"/>
    </xf>
    <xf numFmtId="164" fontId="3" fillId="0" borderId="2" xfId="1" applyNumberFormat="1" applyFont="1" applyFill="1" applyBorder="1" applyAlignment="1" applyProtection="1">
      <alignment horizontal="center" vertical="center"/>
    </xf>
    <xf numFmtId="164" fontId="4" fillId="0" borderId="24" xfId="1" applyNumberFormat="1" applyFont="1" applyFill="1" applyBorder="1" applyAlignment="1" applyProtection="1">
      <alignment horizontal="right" vertical="center"/>
    </xf>
    <xf numFmtId="2" fontId="8" fillId="0" borderId="2" xfId="1" applyNumberFormat="1" applyFont="1" applyFill="1" applyBorder="1" applyAlignment="1" applyProtection="1">
      <alignment horizontal="center" vertical="center"/>
    </xf>
    <xf numFmtId="164" fontId="8" fillId="0" borderId="24" xfId="1" applyNumberFormat="1" applyFont="1" applyFill="1" applyBorder="1" applyAlignment="1" applyProtection="1">
      <alignment horizontal="center" vertical="center"/>
    </xf>
    <xf numFmtId="0" fontId="4" fillId="0" borderId="25" xfId="1" applyFont="1" applyFill="1" applyBorder="1" applyAlignment="1" applyProtection="1">
      <alignment vertical="center"/>
    </xf>
    <xf numFmtId="0" fontId="4" fillId="0" borderId="0" xfId="1" applyFont="1" applyBorder="1" applyAlignment="1" applyProtection="1">
      <alignment horizontal="right" vertical="center"/>
    </xf>
    <xf numFmtId="165" fontId="5" fillId="0" borderId="26" xfId="1" applyNumberFormat="1" applyFont="1" applyBorder="1" applyAlignment="1" applyProtection="1">
      <alignment horizontal="center" vertical="center"/>
    </xf>
    <xf numFmtId="0" fontId="4" fillId="0" borderId="13" xfId="1" applyFont="1" applyFill="1" applyBorder="1" applyAlignment="1" applyProtection="1">
      <alignment vertical="center"/>
    </xf>
    <xf numFmtId="0" fontId="4" fillId="0" borderId="30" xfId="1" applyFont="1" applyFill="1" applyBorder="1" applyAlignment="1" applyProtection="1">
      <alignment vertical="center"/>
    </xf>
    <xf numFmtId="0" fontId="4" fillId="0" borderId="1" xfId="1" applyFont="1" applyFill="1" applyBorder="1" applyAlignment="1" applyProtection="1">
      <alignment horizontal="left" vertical="center"/>
    </xf>
    <xf numFmtId="0" fontId="4" fillId="0" borderId="31" xfId="1" applyFont="1" applyFill="1" applyBorder="1" applyAlignment="1" applyProtection="1">
      <alignment horizontal="left" vertical="center"/>
    </xf>
    <xf numFmtId="2" fontId="4" fillId="0" borderId="7" xfId="1" applyNumberFormat="1" applyFont="1" applyBorder="1" applyAlignment="1" applyProtection="1">
      <alignment horizontal="center" vertical="center"/>
    </xf>
    <xf numFmtId="0" fontId="4" fillId="0" borderId="0" xfId="1" applyFont="1" applyFill="1" applyBorder="1" applyAlignment="1" applyProtection="1">
      <alignment vertical="center"/>
    </xf>
    <xf numFmtId="2" fontId="4" fillId="0" borderId="0" xfId="1" applyNumberFormat="1" applyFont="1" applyFill="1" applyBorder="1" applyAlignment="1" applyProtection="1">
      <alignment horizontal="right" vertical="center"/>
    </xf>
    <xf numFmtId="164" fontId="3" fillId="0" borderId="0" xfId="1" applyNumberFormat="1" applyFont="1" applyFill="1" applyBorder="1" applyAlignment="1" applyProtection="1">
      <alignment horizontal="center" vertical="center"/>
    </xf>
    <xf numFmtId="164" fontId="4" fillId="0" borderId="26" xfId="1" applyNumberFormat="1" applyFont="1" applyFill="1" applyBorder="1" applyAlignment="1" applyProtection="1">
      <alignment horizontal="right" vertical="center"/>
    </xf>
    <xf numFmtId="0" fontId="4" fillId="0" borderId="0" xfId="1" applyFont="1" applyFill="1" applyBorder="1" applyAlignment="1" applyProtection="1">
      <alignment horizontal="right" vertical="center"/>
    </xf>
    <xf numFmtId="165" fontId="5" fillId="0" borderId="26" xfId="1" applyNumberFormat="1" applyFont="1" applyFill="1" applyBorder="1" applyAlignment="1" applyProtection="1">
      <alignment horizontal="center" vertical="center"/>
    </xf>
    <xf numFmtId="0" fontId="4" fillId="0" borderId="0" xfId="1" applyFont="1" applyAlignment="1" applyProtection="1">
      <alignment vertical="center"/>
    </xf>
    <xf numFmtId="0" fontId="16" fillId="0" borderId="0" xfId="1" applyFont="1" applyFill="1" applyBorder="1" applyAlignment="1" applyProtection="1">
      <alignment vertical="center"/>
    </xf>
    <xf numFmtId="0" fontId="17" fillId="0" borderId="0" xfId="1" applyFont="1" applyFill="1" applyBorder="1" applyAlignment="1" applyProtection="1">
      <alignment horizontal="center" vertical="center"/>
    </xf>
    <xf numFmtId="164" fontId="17" fillId="0" borderId="0" xfId="1" applyNumberFormat="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6" fillId="0" borderId="0" xfId="1" applyFont="1" applyAlignment="1" applyProtection="1">
      <alignment horizontal="left" vertical="center"/>
    </xf>
    <xf numFmtId="0" fontId="5" fillId="0" borderId="0" xfId="0" applyFont="1" applyAlignment="1" applyProtection="1">
      <alignment horizontal="left" vertical="center"/>
    </xf>
    <xf numFmtId="0" fontId="4" fillId="0" borderId="0" xfId="0" applyFont="1" applyProtection="1"/>
    <xf numFmtId="2" fontId="8" fillId="0" borderId="0" xfId="1" applyNumberFormat="1" applyFont="1" applyFill="1" applyBorder="1" applyAlignment="1" applyProtection="1">
      <alignment horizontal="center" vertical="center"/>
    </xf>
    <xf numFmtId="164" fontId="8" fillId="0" borderId="26" xfId="1" applyNumberFormat="1" applyFont="1" applyFill="1" applyBorder="1" applyAlignment="1" applyProtection="1">
      <alignment horizontal="center" vertical="center"/>
    </xf>
    <xf numFmtId="0" fontId="8" fillId="0" borderId="0" xfId="1" applyFont="1" applyAlignment="1" applyProtection="1">
      <alignment horizontal="left" vertical="center" wrapText="1"/>
    </xf>
    <xf numFmtId="0" fontId="3" fillId="0" borderId="14"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8" fillId="0" borderId="17" xfId="1" applyFont="1" applyBorder="1" applyAlignment="1" applyProtection="1">
      <alignment horizontal="left" vertical="center"/>
    </xf>
    <xf numFmtId="0" fontId="8" fillId="0" borderId="1" xfId="1" applyFont="1" applyBorder="1" applyAlignment="1" applyProtection="1">
      <alignment horizontal="left" vertical="center"/>
    </xf>
    <xf numFmtId="0" fontId="8" fillId="0" borderId="6" xfId="1" applyFont="1" applyBorder="1" applyAlignment="1" applyProtection="1">
      <alignment horizontal="left" vertical="center"/>
    </xf>
    <xf numFmtId="0" fontId="8" fillId="0" borderId="19" xfId="1" applyFont="1" applyBorder="1" applyAlignment="1" applyProtection="1">
      <alignment horizontal="left" vertical="center"/>
    </xf>
    <xf numFmtId="0" fontId="8" fillId="0" borderId="22" xfId="1" applyFont="1" applyBorder="1" applyAlignment="1" applyProtection="1">
      <alignment horizontal="left" vertical="center"/>
    </xf>
    <xf numFmtId="0" fontId="3" fillId="0" borderId="15"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9" fillId="0" borderId="0" xfId="4" applyFont="1" applyAlignment="1" applyProtection="1">
      <alignment horizontal="center" vertical="center"/>
    </xf>
    <xf numFmtId="3" fontId="4" fillId="0" borderId="0" xfId="1" applyNumberFormat="1" applyFont="1" applyAlignment="1" applyProtection="1">
      <alignment horizontal="left" vertical="center"/>
    </xf>
    <xf numFmtId="0" fontId="5" fillId="0" borderId="12" xfId="1" applyFont="1" applyFill="1" applyBorder="1" applyAlignment="1" applyProtection="1">
      <alignment horizontal="left" vertical="center"/>
    </xf>
    <xf numFmtId="0" fontId="5" fillId="0" borderId="13" xfId="1" applyFont="1" applyFill="1" applyBorder="1" applyAlignment="1" applyProtection="1">
      <alignment horizontal="left" vertical="center"/>
    </xf>
    <xf numFmtId="0" fontId="8" fillId="0" borderId="1" xfId="1" applyFont="1" applyFill="1" applyBorder="1" applyAlignment="1" applyProtection="1">
      <alignment vertical="center"/>
    </xf>
    <xf numFmtId="0" fontId="4" fillId="0" borderId="12" xfId="1" applyFont="1" applyFill="1" applyBorder="1" applyAlignment="1" applyProtection="1">
      <alignment horizontal="left" vertical="center" wrapText="1"/>
    </xf>
    <xf numFmtId="0" fontId="4" fillId="0" borderId="13" xfId="1" applyFont="1" applyFill="1" applyBorder="1" applyAlignment="1" applyProtection="1">
      <alignment horizontal="left" vertical="center" wrapText="1"/>
    </xf>
    <xf numFmtId="0" fontId="4" fillId="0" borderId="14" xfId="1" applyFont="1" applyFill="1" applyBorder="1" applyAlignment="1" applyProtection="1">
      <alignment horizontal="left" vertical="center" wrapText="1"/>
    </xf>
    <xf numFmtId="0" fontId="5" fillId="0" borderId="25"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26" xfId="1" applyFont="1" applyFill="1" applyBorder="1" applyAlignment="1" applyProtection="1">
      <alignment vertical="center"/>
    </xf>
    <xf numFmtId="0" fontId="22" fillId="0" borderId="27" xfId="1" applyFont="1" applyFill="1" applyBorder="1" applyAlignment="1" applyProtection="1">
      <alignment vertical="center"/>
    </xf>
    <xf numFmtId="0" fontId="21" fillId="0" borderId="28" xfId="1" applyFont="1" applyFill="1" applyBorder="1" applyAlignment="1" applyProtection="1">
      <alignment horizontal="center" vertical="center"/>
    </xf>
    <xf numFmtId="164" fontId="21" fillId="0" borderId="28" xfId="1" applyNumberFormat="1" applyFont="1" applyFill="1" applyBorder="1" applyAlignment="1" applyProtection="1">
      <alignment horizontal="center" vertical="center"/>
    </xf>
    <xf numFmtId="0" fontId="13" fillId="0" borderId="28" xfId="1" applyFont="1" applyFill="1" applyBorder="1" applyAlignment="1" applyProtection="1">
      <alignment horizontal="center" vertical="center"/>
    </xf>
    <xf numFmtId="0" fontId="21" fillId="0" borderId="29" xfId="1" applyFont="1" applyFill="1" applyBorder="1" applyAlignment="1" applyProtection="1">
      <alignment vertical="center"/>
    </xf>
    <xf numFmtId="0" fontId="8" fillId="0" borderId="27" xfId="1" applyFont="1" applyFill="1" applyBorder="1" applyAlignment="1" applyProtection="1">
      <alignment vertical="center"/>
    </xf>
    <xf numFmtId="0" fontId="7" fillId="0" borderId="0" xfId="1" applyFont="1" applyFill="1" applyBorder="1" applyAlignment="1" applyProtection="1">
      <alignment vertical="center"/>
    </xf>
    <xf numFmtId="164" fontId="7" fillId="0" borderId="0" xfId="1" applyNumberFormat="1" applyFont="1" applyFill="1" applyBorder="1" applyAlignment="1" applyProtection="1">
      <alignment horizontal="center" vertical="center"/>
    </xf>
    <xf numFmtId="0" fontId="5" fillId="0" borderId="12" xfId="1" applyFont="1" applyFill="1" applyBorder="1" applyAlignment="1" applyProtection="1">
      <alignment vertical="center"/>
    </xf>
    <xf numFmtId="0" fontId="5" fillId="0" borderId="13" xfId="1" applyFont="1" applyFill="1" applyBorder="1" applyAlignment="1" applyProtection="1">
      <alignment vertical="center"/>
    </xf>
    <xf numFmtId="0" fontId="5" fillId="0" borderId="30" xfId="1" applyFont="1" applyFill="1" applyBorder="1" applyAlignment="1" applyProtection="1">
      <alignment vertical="center"/>
    </xf>
    <xf numFmtId="0" fontId="5" fillId="0" borderId="27" xfId="1" applyFont="1" applyFill="1" applyBorder="1" applyAlignment="1" applyProtection="1">
      <alignment vertical="center"/>
    </xf>
    <xf numFmtId="0" fontId="24" fillId="0" borderId="28" xfId="1" applyFont="1" applyFill="1" applyBorder="1" applyAlignment="1" applyProtection="1">
      <alignment horizontal="center" vertical="center"/>
    </xf>
    <xf numFmtId="164" fontId="24" fillId="0" borderId="28" xfId="1" applyNumberFormat="1" applyFont="1" applyFill="1" applyBorder="1" applyAlignment="1" applyProtection="1">
      <alignment horizontal="center" vertical="center"/>
    </xf>
    <xf numFmtId="0" fontId="24" fillId="0" borderId="29" xfId="1" applyFont="1" applyFill="1" applyBorder="1" applyAlignment="1" applyProtection="1">
      <alignment vertical="center"/>
    </xf>
    <xf numFmtId="0" fontId="21" fillId="0" borderId="0" xfId="1" applyFont="1" applyFill="1" applyAlignment="1" applyProtection="1">
      <alignment horizontal="left" vertical="center" wrapText="1"/>
    </xf>
    <xf numFmtId="0" fontId="21" fillId="0" borderId="0" xfId="1" applyFont="1" applyAlignment="1" applyProtection="1">
      <alignment horizontal="left" vertical="center"/>
    </xf>
    <xf numFmtId="0" fontId="4" fillId="0" borderId="0" xfId="1" applyFont="1" applyBorder="1" applyAlignment="1" applyProtection="1">
      <alignment vertical="center"/>
    </xf>
    <xf numFmtId="0" fontId="4" fillId="0" borderId="0" xfId="1" applyFont="1" applyAlignment="1" applyProtection="1">
      <alignment horizontal="left" vertical="center" wrapText="1"/>
    </xf>
    <xf numFmtId="0" fontId="9" fillId="0" borderId="0" xfId="4" applyFont="1" applyBorder="1" applyAlignment="1" applyProtection="1">
      <alignment horizontal="center" vertical="center"/>
    </xf>
    <xf numFmtId="165" fontId="3" fillId="0" borderId="0" xfId="1" applyNumberFormat="1" applyFont="1" applyFill="1" applyBorder="1" applyAlignment="1" applyProtection="1">
      <alignment horizontal="center" vertical="center"/>
    </xf>
    <xf numFmtId="165" fontId="3" fillId="0" borderId="0" xfId="1" applyNumberFormat="1" applyFont="1" applyBorder="1" applyAlignment="1" applyProtection="1">
      <alignment horizontal="center" vertical="center"/>
    </xf>
    <xf numFmtId="0" fontId="3" fillId="0" borderId="10" xfId="1" applyFont="1" applyBorder="1" applyAlignment="1" applyProtection="1">
      <alignment horizontal="center" vertical="center"/>
    </xf>
    <xf numFmtId="0" fontId="4" fillId="0" borderId="17"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8" fillId="0" borderId="17" xfId="1" applyFont="1" applyFill="1" applyBorder="1" applyAlignment="1" applyProtection="1">
      <alignment horizontal="center" vertical="center"/>
    </xf>
    <xf numFmtId="1" fontId="4" fillId="0" borderId="0" xfId="1" applyNumberFormat="1" applyFont="1" applyFill="1" applyBorder="1" applyAlignment="1" applyProtection="1">
      <alignment horizontal="center" vertical="center"/>
    </xf>
    <xf numFmtId="1" fontId="4" fillId="0" borderId="0" xfId="1" applyNumberFormat="1" applyFont="1" applyBorder="1" applyAlignment="1" applyProtection="1">
      <alignment horizontal="center" vertical="center"/>
    </xf>
    <xf numFmtId="3" fontId="4" fillId="3" borderId="0" xfId="1" applyNumberFormat="1" applyFont="1" applyFill="1" applyAlignment="1" applyProtection="1">
      <alignment horizontal="center" vertical="center"/>
    </xf>
    <xf numFmtId="0" fontId="5" fillId="3" borderId="3" xfId="1" applyFont="1" applyFill="1" applyBorder="1" applyAlignment="1" applyProtection="1">
      <alignment horizontal="left" vertical="center"/>
      <protection locked="0"/>
    </xf>
    <xf numFmtId="0" fontId="4" fillId="3" borderId="8" xfId="1" applyFont="1" applyFill="1" applyBorder="1" applyAlignment="1" applyProtection="1">
      <alignment horizontal="left" vertical="center" wrapText="1"/>
      <protection locked="0"/>
    </xf>
    <xf numFmtId="0" fontId="5" fillId="3" borderId="8" xfId="1" applyFont="1" applyFill="1" applyBorder="1" applyAlignment="1" applyProtection="1">
      <alignment vertical="center"/>
      <protection locked="0"/>
    </xf>
    <xf numFmtId="0" fontId="5" fillId="3" borderId="8" xfId="1" applyFont="1" applyFill="1" applyBorder="1" applyAlignment="1" applyProtection="1">
      <alignment horizontal="center" vertical="center"/>
      <protection locked="0"/>
    </xf>
    <xf numFmtId="164" fontId="4" fillId="3" borderId="10" xfId="1" applyNumberFormat="1" applyFont="1" applyFill="1" applyBorder="1" applyAlignment="1" applyProtection="1">
      <alignment horizontal="center" vertical="center"/>
      <protection locked="0"/>
    </xf>
    <xf numFmtId="0" fontId="4" fillId="3" borderId="0" xfId="0" applyFont="1" applyFill="1" applyAlignment="1" applyProtection="1">
      <alignment vertical="center" wrapText="1"/>
      <protection locked="0"/>
    </xf>
    <xf numFmtId="0" fontId="9" fillId="3" borderId="0" xfId="4" applyFont="1" applyFill="1" applyBorder="1" applyAlignment="1" applyProtection="1">
      <alignment horizontal="center" vertical="center"/>
      <protection locked="0"/>
    </xf>
    <xf numFmtId="0" fontId="9" fillId="3" borderId="0" xfId="4" applyFont="1" applyFill="1" applyAlignment="1" applyProtection="1">
      <alignment horizontal="center" vertical="center"/>
      <protection locked="0"/>
    </xf>
    <xf numFmtId="14" fontId="4" fillId="3" borderId="11" xfId="4" applyNumberFormat="1" applyFont="1" applyFill="1" applyBorder="1" applyAlignment="1" applyProtection="1">
      <alignment horizontal="center"/>
      <protection locked="0"/>
    </xf>
    <xf numFmtId="0" fontId="4" fillId="3" borderId="11" xfId="4" applyFont="1" applyFill="1" applyBorder="1" applyAlignment="1" applyProtection="1">
      <alignment horizontal="center"/>
      <protection locked="0"/>
    </xf>
    <xf numFmtId="0" fontId="4" fillId="3" borderId="0" xfId="4" applyFont="1" applyFill="1" applyAlignment="1" applyProtection="1">
      <alignment horizontal="center"/>
      <protection locked="0"/>
    </xf>
  </cellXfs>
  <cellStyles count="5">
    <cellStyle name="Gut 2" xfId="2" xr:uid="{00000000-0005-0000-0000-000000000000}"/>
    <cellStyle name="Standard" xfId="0" builtinId="0"/>
    <cellStyle name="Standard 2" xfId="1" xr:uid="{00000000-0005-0000-0000-000005000000}"/>
    <cellStyle name="Standard 2 2" xfId="4" xr:uid="{F935AD86-5C1B-4C4A-8490-D7A5FAF2B55D}"/>
    <cellStyle name="Standard 3" xfId="3"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176F21"/>
      <color rgb="FFFFFFCC"/>
      <color rgb="FFC1F47E"/>
      <color rgb="FFFFFF99"/>
      <color rgb="FFFFCC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0</xdr:rowOff>
    </xdr:from>
    <xdr:to>
      <xdr:col>5</xdr:col>
      <xdr:colOff>1228725</xdr:colOff>
      <xdr:row>0</xdr:row>
      <xdr:rowOff>485775</xdr:rowOff>
    </xdr:to>
    <xdr:pic>
      <xdr:nvPicPr>
        <xdr:cNvPr id="2" name="Picture 2" descr="01 Hörbranz Logo_farbi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0"/>
          <a:ext cx="23717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36</xdr:row>
      <xdr:rowOff>47625</xdr:rowOff>
    </xdr:from>
    <xdr:ext cx="184731" cy="264560"/>
    <xdr:sp macro="" textlink="">
      <xdr:nvSpPr>
        <xdr:cNvPr id="4" name="Textfeld 3">
          <a:extLst>
            <a:ext uri="{FF2B5EF4-FFF2-40B4-BE49-F238E27FC236}">
              <a16:creationId xmlns:a16="http://schemas.microsoft.com/office/drawing/2014/main" id="{BEFA8BA5-A4A2-43E0-A2CC-60CF5F9BC686}"/>
            </a:ext>
          </a:extLst>
        </xdr:cNvPr>
        <xdr:cNvSpPr txBox="1"/>
      </xdr:nvSpPr>
      <xdr:spPr>
        <a:xfrm>
          <a:off x="12734925"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AT"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55"/>
  <sheetViews>
    <sheetView tabSelected="1" workbookViewId="0">
      <selection activeCell="B9" sqref="B9:F9"/>
    </sheetView>
  </sheetViews>
  <sheetFormatPr baseColWidth="10" defaultRowHeight="12.75" x14ac:dyDescent="0.2"/>
  <cols>
    <col min="1" max="1" width="20.7109375" style="1" customWidth="1"/>
    <col min="2" max="2" width="26.7109375" style="1" customWidth="1"/>
    <col min="3" max="4" width="12.7109375" style="1" customWidth="1"/>
    <col min="5" max="6" width="18.7109375" style="1" customWidth="1"/>
    <col min="7" max="16384" width="11.42578125" style="1"/>
  </cols>
  <sheetData>
    <row r="1" spans="1:6" s="3" customFormat="1" ht="40.5" customHeight="1" x14ac:dyDescent="0.2">
      <c r="A1" s="92" t="s">
        <v>42</v>
      </c>
      <c r="B1" s="92"/>
      <c r="C1" s="92"/>
      <c r="D1" s="92"/>
      <c r="E1" s="92"/>
      <c r="F1" s="92"/>
    </row>
    <row r="2" spans="1:6" s="3" customFormat="1" ht="57" customHeight="1" x14ac:dyDescent="0.2">
      <c r="A2" s="91" t="s">
        <v>47</v>
      </c>
      <c r="B2" s="91"/>
      <c r="C2" s="91"/>
      <c r="D2" s="91"/>
      <c r="E2" s="91"/>
      <c r="F2" s="91"/>
    </row>
    <row r="3" spans="1:6" s="3" customFormat="1" ht="34.5" customHeight="1" x14ac:dyDescent="0.2">
      <c r="A3" s="55" t="s">
        <v>59</v>
      </c>
      <c r="B3" s="55"/>
      <c r="C3" s="55"/>
      <c r="D3" s="55"/>
      <c r="E3" s="55"/>
      <c r="F3" s="55"/>
    </row>
    <row r="4" spans="1:6" s="3" customFormat="1" ht="56.25" customHeight="1" x14ac:dyDescent="0.2">
      <c r="A4" s="94" t="s">
        <v>41</v>
      </c>
      <c r="B4" s="94"/>
      <c r="C4" s="94"/>
      <c r="D4" s="94"/>
      <c r="E4" s="94"/>
      <c r="F4" s="94"/>
    </row>
    <row r="5" spans="1:6" s="3" customFormat="1" ht="30" customHeight="1" x14ac:dyDescent="0.2">
      <c r="A5" s="55" t="s">
        <v>45</v>
      </c>
      <c r="B5" s="55"/>
      <c r="C5" s="55"/>
      <c r="D5" s="55"/>
      <c r="E5" s="55"/>
      <c r="F5" s="55"/>
    </row>
    <row r="6" spans="1:6" s="3" customFormat="1" ht="19.5" customHeight="1" x14ac:dyDescent="0.2">
      <c r="A6" s="55" t="s">
        <v>52</v>
      </c>
      <c r="B6" s="55"/>
      <c r="C6" s="55"/>
      <c r="D6" s="55"/>
      <c r="E6" s="55"/>
      <c r="F6" s="55"/>
    </row>
    <row r="7" spans="1:6" s="6" customFormat="1" ht="15.75" customHeight="1" x14ac:dyDescent="0.2">
      <c r="A7" s="8" t="s">
        <v>5</v>
      </c>
      <c r="B7" s="104" t="s">
        <v>63</v>
      </c>
      <c r="C7" s="66" t="s">
        <v>46</v>
      </c>
      <c r="D7" s="5"/>
      <c r="E7" s="5"/>
      <c r="F7" s="5"/>
    </row>
    <row r="8" spans="1:6" s="6" customFormat="1" ht="7.5" customHeight="1" x14ac:dyDescent="0.2">
      <c r="A8" s="93"/>
      <c r="B8" s="93"/>
      <c r="C8" s="93"/>
      <c r="D8" s="93"/>
      <c r="E8" s="93"/>
      <c r="F8" s="93"/>
    </row>
    <row r="9" spans="1:6" s="2" customFormat="1" ht="20.100000000000001" customHeight="1" x14ac:dyDescent="0.2">
      <c r="A9" s="7" t="s">
        <v>44</v>
      </c>
      <c r="B9" s="105"/>
      <c r="C9" s="105"/>
      <c r="D9" s="105"/>
      <c r="E9" s="105"/>
      <c r="F9" s="105"/>
    </row>
    <row r="10" spans="1:6" s="6" customFormat="1" ht="6.75" customHeight="1" x14ac:dyDescent="0.2">
      <c r="A10" s="44"/>
      <c r="B10" s="44"/>
      <c r="C10" s="44"/>
      <c r="D10" s="44"/>
      <c r="E10" s="44"/>
      <c r="F10" s="44"/>
    </row>
    <row r="11" spans="1:6" s="2" customFormat="1" ht="20.100000000000001" customHeight="1" x14ac:dyDescent="0.2">
      <c r="A11" s="7" t="s">
        <v>4</v>
      </c>
      <c r="B11" s="105"/>
      <c r="C11" s="105"/>
      <c r="D11" s="105"/>
      <c r="E11" s="105"/>
      <c r="F11" s="105"/>
    </row>
    <row r="12" spans="1:6" ht="33" customHeight="1" x14ac:dyDescent="0.2">
      <c r="A12" s="7" t="s">
        <v>3</v>
      </c>
      <c r="B12" s="106"/>
      <c r="C12" s="106"/>
      <c r="D12" s="106"/>
      <c r="E12" s="106"/>
      <c r="F12" s="106"/>
    </row>
    <row r="13" spans="1:6" ht="19.5" customHeight="1" x14ac:dyDescent="0.2">
      <c r="A13" s="50" t="s">
        <v>62</v>
      </c>
      <c r="B13" s="107"/>
      <c r="C13" s="11"/>
      <c r="D13" s="11" t="s">
        <v>36</v>
      </c>
      <c r="E13" s="108"/>
      <c r="F13" s="9" t="s">
        <v>2</v>
      </c>
    </row>
    <row r="14" spans="1:6" s="3" customFormat="1" ht="6.75" customHeight="1" thickBot="1" x14ac:dyDescent="0.25">
      <c r="A14" s="10"/>
      <c r="B14" s="11"/>
      <c r="C14" s="11"/>
      <c r="D14" s="10"/>
      <c r="E14" s="10"/>
      <c r="F14" s="12"/>
    </row>
    <row r="15" spans="1:6" s="3" customFormat="1" ht="22.5" customHeight="1" x14ac:dyDescent="0.2">
      <c r="A15" s="67" t="s">
        <v>27</v>
      </c>
      <c r="B15" s="68"/>
      <c r="C15" s="13"/>
      <c r="D15" s="56" t="s">
        <v>49</v>
      </c>
      <c r="E15" s="14" t="s">
        <v>0</v>
      </c>
      <c r="F15" s="15" t="s">
        <v>6</v>
      </c>
    </row>
    <row r="16" spans="1:6" s="3" customFormat="1" x14ac:dyDescent="0.2">
      <c r="A16" s="101" t="s">
        <v>26</v>
      </c>
      <c r="B16" s="69"/>
      <c r="C16" s="16"/>
      <c r="D16" s="57"/>
      <c r="E16" s="17" t="s">
        <v>2</v>
      </c>
      <c r="F16" s="18" t="s">
        <v>2</v>
      </c>
    </row>
    <row r="17" spans="1:6" s="3" customFormat="1" x14ac:dyDescent="0.2">
      <c r="A17" s="58" t="s">
        <v>7</v>
      </c>
      <c r="B17" s="59"/>
      <c r="C17" s="59"/>
      <c r="D17" s="60"/>
      <c r="E17" s="60"/>
      <c r="F17" s="61"/>
    </row>
    <row r="18" spans="1:6" ht="12.75" customHeight="1" x14ac:dyDescent="0.2">
      <c r="A18" s="19"/>
      <c r="B18" s="20" t="s">
        <v>8</v>
      </c>
      <c r="C18" s="20"/>
      <c r="D18" s="21">
        <v>0.95</v>
      </c>
      <c r="E18" s="109"/>
      <c r="F18" s="22">
        <f>E18*D18</f>
        <v>0</v>
      </c>
    </row>
    <row r="19" spans="1:6" ht="12.75" customHeight="1" x14ac:dyDescent="0.2">
      <c r="A19" s="19"/>
      <c r="B19" s="20" t="s">
        <v>9</v>
      </c>
      <c r="C19" s="20"/>
      <c r="D19" s="21">
        <v>0.9</v>
      </c>
      <c r="E19" s="109"/>
      <c r="F19" s="22">
        <f>E19*D19</f>
        <v>0</v>
      </c>
    </row>
    <row r="20" spans="1:6" s="3" customFormat="1" x14ac:dyDescent="0.2">
      <c r="A20" s="62" t="s">
        <v>10</v>
      </c>
      <c r="B20" s="60"/>
      <c r="C20" s="60"/>
      <c r="D20" s="60"/>
      <c r="E20" s="60"/>
      <c r="F20" s="61"/>
    </row>
    <row r="21" spans="1:6" ht="12.75" customHeight="1" x14ac:dyDescent="0.2">
      <c r="A21" s="19"/>
      <c r="B21" s="20" t="s">
        <v>11</v>
      </c>
      <c r="C21" s="20"/>
      <c r="D21" s="21">
        <v>0.95</v>
      </c>
      <c r="E21" s="109"/>
      <c r="F21" s="22">
        <f t="shared" ref="F21:F39" si="0">E21*D21</f>
        <v>0</v>
      </c>
    </row>
    <row r="22" spans="1:6" x14ac:dyDescent="0.2">
      <c r="A22" s="19"/>
      <c r="B22" s="20" t="s">
        <v>12</v>
      </c>
      <c r="C22" s="20"/>
      <c r="D22" s="21">
        <v>0.7</v>
      </c>
      <c r="E22" s="109"/>
      <c r="F22" s="22">
        <f t="shared" si="0"/>
        <v>0</v>
      </c>
    </row>
    <row r="23" spans="1:6" x14ac:dyDescent="0.2">
      <c r="A23" s="19"/>
      <c r="B23" s="20" t="s">
        <v>13</v>
      </c>
      <c r="C23" s="20"/>
      <c r="D23" s="21">
        <v>0.5</v>
      </c>
      <c r="E23" s="109"/>
      <c r="F23" s="22">
        <f t="shared" si="0"/>
        <v>0</v>
      </c>
    </row>
    <row r="24" spans="1:6" x14ac:dyDescent="0.2">
      <c r="A24" s="19"/>
      <c r="B24" s="20" t="s">
        <v>14</v>
      </c>
      <c r="C24" s="20"/>
      <c r="D24" s="21">
        <v>0.3</v>
      </c>
      <c r="E24" s="109"/>
      <c r="F24" s="22">
        <f t="shared" si="0"/>
        <v>0</v>
      </c>
    </row>
    <row r="25" spans="1:6" s="3" customFormat="1" ht="3.75" customHeight="1" x14ac:dyDescent="0.2">
      <c r="A25" s="23"/>
      <c r="B25" s="24"/>
      <c r="C25" s="24"/>
      <c r="D25" s="25"/>
      <c r="E25" s="26"/>
      <c r="F25" s="27"/>
    </row>
    <row r="26" spans="1:6" s="3" customFormat="1" x14ac:dyDescent="0.2">
      <c r="A26" s="23" t="s">
        <v>15</v>
      </c>
      <c r="B26" s="24"/>
      <c r="C26" s="24"/>
      <c r="D26" s="28"/>
      <c r="E26" s="26">
        <f>SUM(E18:E19)+SUM(E21:E24)</f>
        <v>0</v>
      </c>
      <c r="F26" s="29">
        <f>SUM(F18:F24)</f>
        <v>0</v>
      </c>
    </row>
    <row r="27" spans="1:6" s="3" customFormat="1" ht="15" x14ac:dyDescent="0.2">
      <c r="A27" s="30" t="s">
        <v>48</v>
      </c>
      <c r="B27" s="31"/>
      <c r="C27" s="31"/>
      <c r="D27" s="103" t="s">
        <v>25</v>
      </c>
      <c r="E27" s="97">
        <f>E26/10000</f>
        <v>0</v>
      </c>
      <c r="F27" s="32">
        <f>F26/10000</f>
        <v>0</v>
      </c>
    </row>
    <row r="28" spans="1:6" s="3" customFormat="1" ht="15" x14ac:dyDescent="0.2">
      <c r="A28" s="73" t="s">
        <v>54</v>
      </c>
      <c r="B28" s="74"/>
      <c r="C28" s="74"/>
      <c r="D28" s="74"/>
      <c r="E28" s="74"/>
      <c r="F28" s="75"/>
    </row>
    <row r="29" spans="1:6" s="3" customFormat="1" ht="24.75" thickBot="1" x14ac:dyDescent="0.25">
      <c r="A29" s="81" t="s">
        <v>28</v>
      </c>
      <c r="B29" s="77" t="s">
        <v>56</v>
      </c>
      <c r="C29" s="77"/>
      <c r="D29" s="78">
        <f>((F27*268*60*15)-(10*60*15/1000))/1000</f>
        <v>-8.9999999999999993E-3</v>
      </c>
      <c r="E29" s="79"/>
      <c r="F29" s="80" t="s">
        <v>1</v>
      </c>
    </row>
    <row r="30" spans="1:6" s="3" customFormat="1" ht="13.5" thickBot="1" x14ac:dyDescent="0.25">
      <c r="A30" s="4"/>
      <c r="B30" s="4"/>
      <c r="C30" s="4"/>
      <c r="D30" s="4"/>
      <c r="E30" s="4"/>
      <c r="F30" s="4"/>
    </row>
    <row r="31" spans="1:6" s="3" customFormat="1" ht="25.5" customHeight="1" x14ac:dyDescent="0.2">
      <c r="A31" s="70" t="s">
        <v>53</v>
      </c>
      <c r="B31" s="71"/>
      <c r="C31" s="72"/>
      <c r="D31" s="63" t="s">
        <v>49</v>
      </c>
      <c r="E31" s="33"/>
      <c r="F31" s="34"/>
    </row>
    <row r="32" spans="1:6" s="3" customFormat="1" ht="12.75" customHeight="1" x14ac:dyDescent="0.2">
      <c r="A32" s="99" t="str">
        <f>A16</f>
        <v>Bauteil</v>
      </c>
      <c r="B32" s="35"/>
      <c r="C32" s="100" t="s">
        <v>29</v>
      </c>
      <c r="D32" s="64"/>
      <c r="E32" s="35"/>
      <c r="F32" s="36"/>
    </row>
    <row r="33" spans="1:6" x14ac:dyDescent="0.2">
      <c r="A33" s="19"/>
      <c r="B33" s="20" t="s">
        <v>16</v>
      </c>
      <c r="C33" s="98" t="s">
        <v>30</v>
      </c>
      <c r="D33" s="37">
        <v>0.9</v>
      </c>
      <c r="E33" s="109"/>
      <c r="F33" s="22">
        <f t="shared" si="0"/>
        <v>0</v>
      </c>
    </row>
    <row r="34" spans="1:6" x14ac:dyDescent="0.2">
      <c r="A34" s="19"/>
      <c r="B34" s="20" t="s">
        <v>17</v>
      </c>
      <c r="C34" s="98" t="s">
        <v>60</v>
      </c>
      <c r="D34" s="37">
        <v>0.75</v>
      </c>
      <c r="E34" s="109"/>
      <c r="F34" s="22">
        <f t="shared" si="0"/>
        <v>0</v>
      </c>
    </row>
    <row r="35" spans="1:6" x14ac:dyDescent="0.2">
      <c r="A35" s="19"/>
      <c r="B35" s="20" t="s">
        <v>18</v>
      </c>
      <c r="C35" s="98" t="s">
        <v>31</v>
      </c>
      <c r="D35" s="37">
        <v>0.6</v>
      </c>
      <c r="E35" s="109"/>
      <c r="F35" s="22">
        <f t="shared" si="0"/>
        <v>0</v>
      </c>
    </row>
    <row r="36" spans="1:6" x14ac:dyDescent="0.2">
      <c r="A36" s="19"/>
      <c r="B36" s="20" t="s">
        <v>19</v>
      </c>
      <c r="C36" s="98" t="s">
        <v>61</v>
      </c>
      <c r="D36" s="37">
        <v>0.5</v>
      </c>
      <c r="E36" s="109"/>
      <c r="F36" s="22">
        <f t="shared" si="0"/>
        <v>0</v>
      </c>
    </row>
    <row r="37" spans="1:6" x14ac:dyDescent="0.2">
      <c r="A37" s="19"/>
      <c r="B37" s="20" t="s">
        <v>20</v>
      </c>
      <c r="C37" s="98" t="s">
        <v>32</v>
      </c>
      <c r="D37" s="37">
        <v>0.3</v>
      </c>
      <c r="E37" s="109"/>
      <c r="F37" s="22">
        <f t="shared" si="0"/>
        <v>0</v>
      </c>
    </row>
    <row r="38" spans="1:6" x14ac:dyDescent="0.2">
      <c r="A38" s="19"/>
      <c r="B38" s="20" t="s">
        <v>21</v>
      </c>
      <c r="C38" s="98" t="s">
        <v>33</v>
      </c>
      <c r="D38" s="37">
        <v>0.2</v>
      </c>
      <c r="E38" s="109"/>
      <c r="F38" s="22">
        <f t="shared" si="0"/>
        <v>0</v>
      </c>
    </row>
    <row r="39" spans="1:6" x14ac:dyDescent="0.2">
      <c r="A39" s="19"/>
      <c r="B39" s="20" t="s">
        <v>22</v>
      </c>
      <c r="C39" s="98" t="s">
        <v>34</v>
      </c>
      <c r="D39" s="21">
        <v>0.15</v>
      </c>
      <c r="E39" s="109"/>
      <c r="F39" s="22">
        <f t="shared" si="0"/>
        <v>0</v>
      </c>
    </row>
    <row r="40" spans="1:6" s="3" customFormat="1" ht="6" customHeight="1" x14ac:dyDescent="0.2">
      <c r="A40" s="30"/>
      <c r="B40" s="38"/>
      <c r="C40" s="38"/>
      <c r="D40" s="39"/>
      <c r="E40" s="40"/>
      <c r="F40" s="41"/>
    </row>
    <row r="41" spans="1:6" s="3" customFormat="1" x14ac:dyDescent="0.2">
      <c r="A41" s="30" t="s">
        <v>23</v>
      </c>
      <c r="B41" s="38"/>
      <c r="C41" s="38"/>
      <c r="D41" s="53"/>
      <c r="E41" s="40">
        <f>SUM(E33:E39)</f>
        <v>0</v>
      </c>
      <c r="F41" s="54">
        <f>SUM(F33:F39)</f>
        <v>0</v>
      </c>
    </row>
    <row r="42" spans="1:6" s="3" customFormat="1" ht="15" x14ac:dyDescent="0.2">
      <c r="A42" s="30" t="s">
        <v>43</v>
      </c>
      <c r="B42" s="42"/>
      <c r="C42" s="42"/>
      <c r="D42" s="102" t="s">
        <v>25</v>
      </c>
      <c r="E42" s="96">
        <f>E41/10000</f>
        <v>0</v>
      </c>
      <c r="F42" s="43">
        <f>F41/10000</f>
        <v>0</v>
      </c>
    </row>
    <row r="43" spans="1:6" s="3" customFormat="1" ht="15" x14ac:dyDescent="0.2">
      <c r="A43" s="73" t="s">
        <v>54</v>
      </c>
      <c r="B43" s="74"/>
      <c r="C43" s="74"/>
      <c r="D43" s="74"/>
      <c r="E43" s="74"/>
      <c r="F43" s="75"/>
    </row>
    <row r="44" spans="1:6" s="3" customFormat="1" ht="24.75" thickBot="1" x14ac:dyDescent="0.25">
      <c r="A44" s="76"/>
      <c r="B44" s="77" t="s">
        <v>55</v>
      </c>
      <c r="C44" s="77"/>
      <c r="D44" s="78">
        <f>((F42*268*60*15)-(10*60*15/1000))/1000</f>
        <v>-8.9999999999999993E-3</v>
      </c>
      <c r="E44" s="79"/>
      <c r="F44" s="80" t="s">
        <v>1</v>
      </c>
    </row>
    <row r="45" spans="1:6" s="3" customFormat="1" x14ac:dyDescent="0.2">
      <c r="A45" s="4"/>
      <c r="B45" s="4"/>
      <c r="C45" s="4"/>
      <c r="D45" s="4"/>
      <c r="E45" s="4"/>
      <c r="F45" s="4"/>
    </row>
    <row r="46" spans="1:6" s="3" customFormat="1" ht="18" x14ac:dyDescent="0.2">
      <c r="A46" s="82" t="s">
        <v>24</v>
      </c>
      <c r="B46" s="83">
        <f>E13-E26-E41</f>
        <v>0</v>
      </c>
      <c r="C46" s="9" t="s">
        <v>2</v>
      </c>
      <c r="D46" s="4"/>
      <c r="E46" s="4"/>
      <c r="F46" s="4"/>
    </row>
    <row r="47" spans="1:6" s="3" customFormat="1" ht="13.5" thickBot="1" x14ac:dyDescent="0.25">
      <c r="A47" s="44"/>
      <c r="B47" s="44"/>
      <c r="C47" s="4"/>
      <c r="D47" s="44"/>
      <c r="E47" s="44"/>
      <c r="F47" s="44"/>
    </row>
    <row r="48" spans="1:6" s="3" customFormat="1" ht="15" x14ac:dyDescent="0.2">
      <c r="A48" s="84" t="s">
        <v>57</v>
      </c>
      <c r="B48" s="85"/>
      <c r="C48" s="85"/>
      <c r="D48" s="85"/>
      <c r="E48" s="85"/>
      <c r="F48" s="86"/>
    </row>
    <row r="49" spans="1:6" s="3" customFormat="1" ht="21.75" thickBot="1" x14ac:dyDescent="0.25">
      <c r="A49" s="87"/>
      <c r="B49" s="88" t="s">
        <v>58</v>
      </c>
      <c r="C49" s="88"/>
      <c r="D49" s="89">
        <f>D29+D44</f>
        <v>-1.7999999999999999E-2</v>
      </c>
      <c r="E49" s="89"/>
      <c r="F49" s="90" t="s">
        <v>1</v>
      </c>
    </row>
    <row r="50" spans="1:6" s="3" customFormat="1" ht="10.5" customHeight="1" x14ac:dyDescent="0.2">
      <c r="A50" s="45"/>
      <c r="B50" s="46"/>
      <c r="C50" s="46"/>
      <c r="D50" s="47"/>
      <c r="E50" s="48"/>
      <c r="F50" s="49"/>
    </row>
    <row r="51" spans="1:6" s="3" customFormat="1" ht="15" x14ac:dyDescent="0.2">
      <c r="A51" s="50" t="s">
        <v>51</v>
      </c>
      <c r="B51" s="51"/>
      <c r="C51" s="51" t="s">
        <v>35</v>
      </c>
      <c r="D51" s="4"/>
      <c r="E51" s="4"/>
      <c r="F51" s="4"/>
    </row>
    <row r="52" spans="1:6" s="3" customFormat="1" ht="98.25" customHeight="1" x14ac:dyDescent="0.2">
      <c r="A52" s="94" t="s">
        <v>50</v>
      </c>
      <c r="B52" s="94"/>
      <c r="C52" s="94"/>
      <c r="D52" s="94"/>
      <c r="E52" s="94"/>
      <c r="F52" s="94"/>
    </row>
    <row r="53" spans="1:6" s="3" customFormat="1" x14ac:dyDescent="0.2">
      <c r="A53" s="52" t="s">
        <v>38</v>
      </c>
      <c r="B53" s="95"/>
      <c r="C53" s="65" t="s">
        <v>37</v>
      </c>
      <c r="D53" s="65"/>
      <c r="E53" s="52"/>
      <c r="F53" s="52"/>
    </row>
    <row r="54" spans="1:6" s="3" customFormat="1" ht="38.25" x14ac:dyDescent="0.2">
      <c r="A54" s="110" t="s">
        <v>40</v>
      </c>
      <c r="B54" s="111"/>
      <c r="C54" s="111"/>
      <c r="D54" s="112"/>
      <c r="E54" s="112"/>
      <c r="F54" s="112"/>
    </row>
    <row r="55" spans="1:6" ht="17.25" customHeight="1" x14ac:dyDescent="0.2">
      <c r="A55" s="110"/>
      <c r="B55" s="114"/>
      <c r="C55" s="114"/>
      <c r="D55" s="115" t="s">
        <v>39</v>
      </c>
      <c r="E55" s="113">
        <f ca="1">TODAY()</f>
        <v>45348</v>
      </c>
      <c r="F55" s="114"/>
    </row>
  </sheetData>
  <sheetProtection algorithmName="SHA-512" hashValue="8ChL2mhWHLrwPTsFTV3KdHerdyOwjZLlyQrYBXbvmyXLiNZSFWD1oggoq7tPQG6FkM217ran9cN9QTrZGqULJw==" saltValue="BCJrBU6fQbd+G/kRAlfMng==" spinCount="100000" sheet="1" objects="1" scenarios="1" selectLockedCells="1"/>
  <mergeCells count="24">
    <mergeCell ref="D49:E49"/>
    <mergeCell ref="E55:F55"/>
    <mergeCell ref="B55:C55"/>
    <mergeCell ref="C53:D53"/>
    <mergeCell ref="A52:F52"/>
    <mergeCell ref="B54:C54"/>
    <mergeCell ref="D54:F54"/>
    <mergeCell ref="D44:E44"/>
    <mergeCell ref="A4:F4"/>
    <mergeCell ref="B12:F12"/>
    <mergeCell ref="A17:F17"/>
    <mergeCell ref="A20:F20"/>
    <mergeCell ref="D29:E29"/>
    <mergeCell ref="A31:C31"/>
    <mergeCell ref="D31:D32"/>
    <mergeCell ref="B9:F9"/>
    <mergeCell ref="B11:F11"/>
    <mergeCell ref="A5:F5"/>
    <mergeCell ref="A6:F6"/>
    <mergeCell ref="A1:F1"/>
    <mergeCell ref="A2:F2"/>
    <mergeCell ref="A15:B15"/>
    <mergeCell ref="D15:D16"/>
    <mergeCell ref="A3:F3"/>
  </mergeCells>
  <printOptions horizontalCentered="1"/>
  <pageMargins left="0.98425196850393704" right="0.39370078740157483" top="0.39370078740157483" bottom="0.39370078740157483" header="0.39370078740157483" footer="0.39370078740157483"/>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 Retention 5 jährlicher Regen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Anschlußbeiträge</dc:title>
  <dc:subject>Berechnung Neubau</dc:subject>
  <dc:creator>Horst Schober</dc:creator>
  <cp:keywords>Kanal Wasser</cp:keywords>
  <dc:description>Berechnungblatt für Kanal- und Wasseranschlussbeiträge und Mitberechnung der BNZ und Daten für das AGWR.</dc:description>
  <cp:lastModifiedBy>Horst Schober</cp:lastModifiedBy>
  <cp:lastPrinted>2024-02-26T13:03:49Z</cp:lastPrinted>
  <dcterms:created xsi:type="dcterms:W3CDTF">1996-07-29T09:07:36Z</dcterms:created>
  <dcterms:modified xsi:type="dcterms:W3CDTF">2024-02-26T13:12:31Z</dcterms:modified>
  <cp:category>Kanal Wasser</cp:category>
</cp:coreProperties>
</file>